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ОТДЕЛ ЭКОНОМИКИ\МУНИЦИПАЛЬНЫЕ ПРОГРАММЫ\ПРОГРАММЫ с 2026 года\10 Развитие инженерной инфраструктуры, энергоэффективности и отрасли обращения с отходами\Внесение изменений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Лист3!$A$2:$O$39</definedName>
  </definedNames>
  <calcPr calcId="162913"/>
</workbook>
</file>

<file path=xl/calcChain.xml><?xml version="1.0" encoding="utf-8"?>
<calcChain xmlns="http://schemas.openxmlformats.org/spreadsheetml/2006/main">
  <c r="K38" i="3" l="1"/>
  <c r="L38" i="3"/>
  <c r="L37" i="3" s="1"/>
  <c r="L39" i="3"/>
  <c r="K39" i="3"/>
  <c r="F37" i="3"/>
  <c r="F39" i="3"/>
  <c r="F38" i="3"/>
  <c r="L12" i="3"/>
  <c r="E12" i="3" s="1"/>
  <c r="F13" i="3"/>
  <c r="F12" i="3"/>
  <c r="K11" i="3"/>
  <c r="F11" i="3"/>
  <c r="K12" i="3"/>
  <c r="L13" i="3"/>
  <c r="E13" i="3" s="1"/>
  <c r="K13" i="3"/>
  <c r="K37" i="3" l="1"/>
  <c r="L11" i="3"/>
  <c r="E11" i="3"/>
  <c r="F25" i="3"/>
  <c r="E26" i="3"/>
  <c r="E25" i="3" s="1"/>
  <c r="F14" i="3"/>
  <c r="N37" i="3" l="1"/>
  <c r="M37" i="3"/>
  <c r="N11" i="3"/>
  <c r="M11" i="3"/>
  <c r="E39" i="3"/>
  <c r="L14" i="3"/>
  <c r="K14" i="3"/>
  <c r="E15" i="3"/>
  <c r="E16" i="3"/>
  <c r="E37" i="3" l="1"/>
  <c r="E38" i="3"/>
  <c r="E14" i="3"/>
  <c r="E35" i="3" l="1"/>
  <c r="E23" i="3"/>
</calcChain>
</file>

<file path=xl/sharedStrings.xml><?xml version="1.0" encoding="utf-8"?>
<sst xmlns="http://schemas.openxmlformats.org/spreadsheetml/2006/main" count="117" uniqueCount="45">
  <si>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</si>
  <si>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</si>
  <si>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</si>
  <si>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</si>
  <si>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</si>
  <si>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</si>
  <si>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</si>
  <si>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</si>
  <si>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1.1</t>
  </si>
  <si>
    <t xml:space="preserve">Мероприятие Подпрограммы </t>
  </si>
  <si>
    <t>х</t>
  </si>
  <si>
    <t xml:space="preserve">Всего </t>
  </si>
  <si>
    <t xml:space="preserve">8.1.  Перечень мероприятий подпрограммы II «Системы водоотведения»           </t>
  </si>
  <si>
    <t>Итого по подпрограмме II</t>
  </si>
  <si>
    <t>2026 год</t>
  </si>
  <si>
    <t xml:space="preserve">Управление ЖКХ  Администрации городского округа Домодедово </t>
  </si>
  <si>
    <r>
      <t>Основное мероприятие 01.</t>
    </r>
    <r>
      <rPr>
        <sz val="9"/>
        <rFont val="Times New Roman"/>
        <family val="1"/>
        <charset val="204"/>
      </rPr>
      <t xml:space="preserve"> 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</t>
    </r>
  </si>
  <si>
    <r>
      <t>Мероприятие 01.03</t>
    </r>
    <r>
      <rPr>
        <sz val="9"/>
        <rFont val="Times New Roman"/>
        <family val="1"/>
        <charset val="204"/>
      </rPr>
      <t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Организация в границах городского округа водоотведения</t>
    </r>
  </si>
  <si>
    <t>1.</t>
  </si>
  <si>
    <r>
      <t xml:space="preserve">Мероприятие 01.01.     </t>
    </r>
    <r>
      <rPr>
        <sz val="9"/>
        <rFont val="Times New Roman"/>
        <family val="1"/>
        <charset val="204"/>
      </rPr>
      <t xml:space="preserve">      Строительство и реконструкция объектов очистки сточных вод муниципальной собственности</t>
    </r>
    <r>
      <rPr>
        <b/>
        <sz val="9"/>
        <rFont val="Times New Roman"/>
        <family val="1"/>
        <charset val="204"/>
      </rPr>
      <t xml:space="preserve">
</t>
    </r>
  </si>
  <si>
    <t>1.2</t>
  </si>
  <si>
    <r>
      <rPr>
        <b/>
        <sz val="9"/>
        <rFont val="Times New Roman"/>
        <family val="1"/>
        <charset val="204"/>
      </rPr>
      <t xml:space="preserve">Основное мероприятие </t>
    </r>
    <r>
      <rPr>
        <sz val="9"/>
        <rFont val="Times New Roman"/>
        <family val="1"/>
        <charset val="204"/>
      </rPr>
      <t>02. 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</t>
    </r>
  </si>
  <si>
    <t>2.1.</t>
  </si>
  <si>
    <t>2.</t>
  </si>
  <si>
    <t xml:space="preserve">8.  Подпрограмма II «Системы водоотведения»           </t>
  </si>
  <si>
    <r>
      <rPr>
        <b/>
        <sz val="9"/>
        <rFont val="Times New Roman"/>
        <family val="1"/>
        <charset val="204"/>
      </rPr>
      <t>Мероприятие 02.01</t>
    </r>
    <r>
      <rPr>
        <sz val="9"/>
        <rFont val="Times New Roman"/>
        <family val="1"/>
        <charset val="204"/>
      </rPr>
      <t>.                                                      Строительство (реконструкция) канализационных коллекторов, канализационных насосных станций муниципальной собственности</t>
    </r>
  </si>
  <si>
    <t>2027 год</t>
  </si>
  <si>
    <t>1 квартал</t>
  </si>
  <si>
    <t>1 полугодие</t>
  </si>
  <si>
    <t>9 месяцев</t>
  </si>
  <si>
    <t>12 месяцев</t>
  </si>
  <si>
    <t xml:space="preserve">В том числе </t>
  </si>
  <si>
    <t>Построены и реконструированы   объекты очистки сточных вод муниципальной собственности,ед</t>
  </si>
  <si>
    <t>Построены и реконструированы канализационные коллектора, канализационные насосные станции, ед.</t>
  </si>
  <si>
    <t>2028год</t>
  </si>
  <si>
    <t>2029 год</t>
  </si>
  <si>
    <t>2030 год</t>
  </si>
  <si>
    <t>Итого 2026 год</t>
  </si>
  <si>
    <t>2028 год</t>
  </si>
  <si>
    <t xml:space="preserve">2026 -2030 </t>
  </si>
  <si>
    <t>Средства бюджета Московской области</t>
  </si>
  <si>
    <r>
      <t xml:space="preserve">Мероприятие 01.12 </t>
    </r>
    <r>
      <rPr>
        <sz val="9"/>
        <rFont val="Times New Roman"/>
        <family val="1"/>
        <charset val="204"/>
      </rPr>
      <t>Строительство и реконструкция объектов очистки сточных вод муниципальной собственности за счет средств местного бюджета</t>
    </r>
  </si>
  <si>
    <t xml:space="preserve"> Количество разработанных проектно-сметных документаций на выполнение работ по строительству и реконструкции объектов водоотведения, ед.</t>
  </si>
  <si>
    <t>1.3</t>
  </si>
  <si>
    <t>Построены и реконструированы объекты очистки сточных вод за счет средств местного бюджета,ед.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</si>
</sst>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2" fillId="2" borderId="0" xfId="0" applyFont="1" applyFill="1"/>
    <xf numFmtId="0" fontId="0" fillId="2" borderId="0" xfId="0" applyFill="1"/>
    <xf numFmtId="4" fontId="8" fillId="2" borderId="1" xfId="0" applyNumberFormat="1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9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top" wrapText="1"/>
    </xf>
    <xf numFmtId="4" fontId="5" fillId="2" borderId="6" xfId="0" applyNumberFormat="1" applyFont="1" applyFill="1" applyBorder="1" applyAlignment="1">
      <alignment horizontal="center" vertical="top" wrapText="1"/>
    </xf>
    <xf numFmtId="4" fontId="5" fillId="2" borderId="7" xfId="0" applyNumberFormat="1" applyFont="1" applyFill="1" applyBorder="1" applyAlignment="1">
      <alignment horizontal="center" vertical="top" wrapText="1"/>
    </xf>
    <xf numFmtId="4" fontId="8" fillId="2" borderId="5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16" fontId="3" fillId="2" borderId="3" xfId="0" applyNumberFormat="1" applyFont="1" applyFill="1" applyBorder="1" applyAlignment="1">
      <alignment horizontal="center" vertical="top" wrapText="1"/>
    </xf>
    <xf numFmtId="16" fontId="3" fillId="2" borderId="4" xfId="0" applyNumberFormat="1" applyFont="1" applyFill="1" applyBorder="1" applyAlignment="1">
      <alignment horizontal="center" vertical="top" wrapText="1"/>
    </xf>
    <xf numFmtId="16" fontId="3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view="pageBreakPreview" topLeftCell="A4" zoomScaleNormal="100" zoomScaleSheetLayoutView="100" workbookViewId="0">
      <pane xSplit="3" ySplit="7" topLeftCell="D11" activePane="bottomRight" state="frozen"/>
      <selection activeCell="A4" sqref="A4"/>
      <selection pane="topRight" activeCell="D4" sqref="D4"/>
      <selection pane="bottomLeft" activeCell="A10" sqref="A10"/>
      <selection pane="bottomRight" activeCell="F16" sqref="F16:J16"/>
    </sheetView>
  </sheetViews>
  <sheetFormatPr defaultRowHeight="12.75" x14ac:dyDescent="0.2"/>
  <cols>
    <col min="1" max="1" width="3.28515625" style="1" customWidth="1"/>
    <col min="2" max="2" width="23" style="1" customWidth="1"/>
    <col min="3" max="3" width="14" style="1" customWidth="1"/>
    <col min="4" max="4" width="13.140625" style="1" customWidth="1"/>
    <col min="5" max="9" width="11.28515625" style="1" customWidth="1"/>
    <col min="10" max="10" width="10.7109375" style="1" customWidth="1"/>
    <col min="11" max="11" width="10.28515625" style="1" customWidth="1"/>
    <col min="12" max="14" width="10.42578125" style="1" customWidth="1"/>
    <col min="15" max="15" width="16.5703125" style="1" customWidth="1"/>
    <col min="17" max="18" width="10.140625" bestFit="1" customWidth="1"/>
  </cols>
  <sheetData>
    <row r="1" spans="1:15" hidden="1" x14ac:dyDescent="0.2"/>
    <row r="2" spans="1:15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">
      <c r="A4" s="3"/>
      <c r="B4" s="3"/>
      <c r="C4" s="3"/>
      <c r="D4" s="3"/>
      <c r="E4" s="3"/>
      <c r="F4" s="3"/>
      <c r="G4" s="3"/>
      <c r="H4" s="48"/>
      <c r="I4" s="48"/>
      <c r="J4" s="48"/>
      <c r="K4" s="48"/>
      <c r="L4" s="48"/>
      <c r="M4" s="11"/>
      <c r="N4" s="11"/>
      <c r="O4" s="3"/>
    </row>
    <row r="5" spans="1:15" s="1" customFormat="1" ht="15.75" x14ac:dyDescent="0.25">
      <c r="A5" s="49" t="s">
        <v>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s="1" customFormat="1" ht="15.75" x14ac:dyDescent="0.25">
      <c r="A6" s="49" t="s">
        <v>12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s="1" customFormat="1" ht="19.5" customHeight="1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0.25" customHeight="1" x14ac:dyDescent="0.2">
      <c r="A8" s="51" t="s">
        <v>0</v>
      </c>
      <c r="B8" s="17" t="s">
        <v>9</v>
      </c>
      <c r="C8" s="17" t="s">
        <v>7</v>
      </c>
      <c r="D8" s="17" t="s">
        <v>6</v>
      </c>
      <c r="E8" s="17" t="s">
        <v>5</v>
      </c>
      <c r="F8" s="55" t="s">
        <v>1</v>
      </c>
      <c r="G8" s="32"/>
      <c r="H8" s="32"/>
      <c r="I8" s="32"/>
      <c r="J8" s="32"/>
      <c r="K8" s="32"/>
      <c r="L8" s="32"/>
      <c r="M8" s="10"/>
      <c r="N8" s="10"/>
      <c r="O8" s="17" t="s">
        <v>2</v>
      </c>
    </row>
    <row r="9" spans="1:15" s="1" customFormat="1" ht="42.75" customHeight="1" x14ac:dyDescent="0.2">
      <c r="A9" s="44"/>
      <c r="B9" s="17"/>
      <c r="C9" s="17"/>
      <c r="D9" s="17"/>
      <c r="E9" s="39"/>
      <c r="F9" s="22" t="s">
        <v>14</v>
      </c>
      <c r="G9" s="23"/>
      <c r="H9" s="23"/>
      <c r="I9" s="23"/>
      <c r="J9" s="23"/>
      <c r="K9" s="8" t="s">
        <v>26</v>
      </c>
      <c r="L9" s="8" t="s">
        <v>34</v>
      </c>
      <c r="M9" s="8" t="s">
        <v>35</v>
      </c>
      <c r="N9" s="8" t="s">
        <v>36</v>
      </c>
      <c r="O9" s="23"/>
    </row>
    <row r="10" spans="1:15" s="1" customFormat="1" ht="18" hidden="1" customHeight="1" x14ac:dyDescent="0.2">
      <c r="A10" s="12">
        <v>1</v>
      </c>
      <c r="B10" s="8">
        <v>2</v>
      </c>
      <c r="C10" s="8">
        <v>3</v>
      </c>
      <c r="D10" s="8">
        <v>4</v>
      </c>
      <c r="E10" s="8">
        <v>5</v>
      </c>
      <c r="F10" s="17">
        <v>8</v>
      </c>
      <c r="G10" s="23"/>
      <c r="H10" s="23"/>
      <c r="I10" s="23"/>
      <c r="J10" s="23"/>
      <c r="K10" s="8">
        <v>9</v>
      </c>
      <c r="L10" s="8">
        <v>10</v>
      </c>
      <c r="M10" s="8">
        <v>6</v>
      </c>
      <c r="N10" s="8">
        <v>7</v>
      </c>
      <c r="O10" s="8">
        <v>11</v>
      </c>
    </row>
    <row r="11" spans="1:15" s="1" customFormat="1" ht="21" customHeight="1" x14ac:dyDescent="0.2">
      <c r="A11" s="16" t="s">
        <v>18</v>
      </c>
      <c r="B11" s="40" t="s">
        <v>16</v>
      </c>
      <c r="C11" s="19" t="s">
        <v>39</v>
      </c>
      <c r="D11" s="7" t="s">
        <v>3</v>
      </c>
      <c r="E11" s="9">
        <f>SUM(E12:E13)</f>
        <v>5521191.8599999994</v>
      </c>
      <c r="F11" s="31">
        <f>SUM(F12:J13)</f>
        <v>411940.92000000004</v>
      </c>
      <c r="G11" s="32"/>
      <c r="H11" s="32"/>
      <c r="I11" s="32"/>
      <c r="J11" s="33"/>
      <c r="K11" s="5">
        <f>SUM(K12:K13)</f>
        <v>1100238.3700000001</v>
      </c>
      <c r="L11" s="9">
        <f>SUM(L12:L13)</f>
        <v>4009012.57</v>
      </c>
      <c r="M11" s="9">
        <f t="shared" ref="M11:N11" si="0">SUM(M12:M13)</f>
        <v>0</v>
      </c>
      <c r="N11" s="9">
        <f t="shared" si="0"/>
        <v>0</v>
      </c>
      <c r="O11" s="19" t="s">
        <v>10</v>
      </c>
    </row>
    <row r="12" spans="1:15" s="1" customFormat="1" ht="51.75" customHeight="1" x14ac:dyDescent="0.2">
      <c r="A12" s="16"/>
      <c r="B12" s="40"/>
      <c r="C12" s="20"/>
      <c r="D12" s="7" t="s">
        <v>40</v>
      </c>
      <c r="E12" s="9">
        <f>SUM(F12:N12)</f>
        <v>3641789.01</v>
      </c>
      <c r="F12" s="31">
        <f>F15</f>
        <v>259464.89</v>
      </c>
      <c r="G12" s="36"/>
      <c r="H12" s="36"/>
      <c r="I12" s="36"/>
      <c r="J12" s="37"/>
      <c r="K12" s="5">
        <f>K15</f>
        <v>728357.8</v>
      </c>
      <c r="L12" s="9">
        <f>L15</f>
        <v>2653966.3199999998</v>
      </c>
      <c r="M12" s="9">
        <v>0</v>
      </c>
      <c r="N12" s="9">
        <v>0</v>
      </c>
      <c r="O12" s="20"/>
    </row>
    <row r="13" spans="1:15" s="1" customFormat="1" ht="112.5" customHeight="1" x14ac:dyDescent="0.2">
      <c r="A13" s="16"/>
      <c r="B13" s="40"/>
      <c r="C13" s="35"/>
      <c r="D13" s="7" t="s">
        <v>4</v>
      </c>
      <c r="E13" s="9">
        <f>SUM(F13:N13)</f>
        <v>1879402.85</v>
      </c>
      <c r="F13" s="31">
        <f>F16+F26</f>
        <v>152476.03</v>
      </c>
      <c r="G13" s="32"/>
      <c r="H13" s="32"/>
      <c r="I13" s="32"/>
      <c r="J13" s="33"/>
      <c r="K13" s="5">
        <f>K16+K26</f>
        <v>371880.57</v>
      </c>
      <c r="L13" s="9">
        <f>L16+L26</f>
        <v>1355046.25</v>
      </c>
      <c r="M13" s="9">
        <v>0</v>
      </c>
      <c r="N13" s="9">
        <v>0</v>
      </c>
      <c r="O13" s="21"/>
    </row>
    <row r="14" spans="1:15" s="1" customFormat="1" ht="33.75" customHeight="1" x14ac:dyDescent="0.2">
      <c r="A14" s="45" t="s">
        <v>8</v>
      </c>
      <c r="B14" s="40" t="s">
        <v>19</v>
      </c>
      <c r="C14" s="19" t="s">
        <v>39</v>
      </c>
      <c r="D14" s="7" t="s">
        <v>3</v>
      </c>
      <c r="E14" s="9">
        <f>SUM(E16+E15)</f>
        <v>5501191.8599999994</v>
      </c>
      <c r="F14" s="31">
        <f>SUM(F15:J16)</f>
        <v>391940.92000000004</v>
      </c>
      <c r="G14" s="32"/>
      <c r="H14" s="32"/>
      <c r="I14" s="32"/>
      <c r="J14" s="33"/>
      <c r="K14" s="5">
        <f>SUM(K15:K16)</f>
        <v>1100238.3700000001</v>
      </c>
      <c r="L14" s="9">
        <f>SUM(L15:L16)</f>
        <v>4009012.57</v>
      </c>
      <c r="M14" s="9">
        <v>0</v>
      </c>
      <c r="N14" s="9">
        <v>0</v>
      </c>
      <c r="O14" s="18" t="s">
        <v>15</v>
      </c>
    </row>
    <row r="15" spans="1:15" s="1" customFormat="1" ht="53.25" customHeight="1" x14ac:dyDescent="0.2">
      <c r="A15" s="46"/>
      <c r="B15" s="40"/>
      <c r="C15" s="20"/>
      <c r="D15" s="7" t="s">
        <v>40</v>
      </c>
      <c r="E15" s="9">
        <f>SUM(F15:N15)</f>
        <v>3641789.01</v>
      </c>
      <c r="F15" s="31">
        <v>259464.89</v>
      </c>
      <c r="G15" s="32"/>
      <c r="H15" s="32"/>
      <c r="I15" s="32"/>
      <c r="J15" s="33"/>
      <c r="K15" s="5">
        <v>728357.8</v>
      </c>
      <c r="L15" s="9">
        <v>2653966.3199999998</v>
      </c>
      <c r="M15" s="9">
        <v>0</v>
      </c>
      <c r="N15" s="9">
        <v>0</v>
      </c>
      <c r="O15" s="18"/>
    </row>
    <row r="16" spans="1:15" s="1" customFormat="1" ht="65.25" customHeight="1" x14ac:dyDescent="0.2">
      <c r="A16" s="46"/>
      <c r="B16" s="40"/>
      <c r="C16" s="35"/>
      <c r="D16" s="7" t="s">
        <v>4</v>
      </c>
      <c r="E16" s="9">
        <f>SUM(F16:N16)</f>
        <v>1859402.85</v>
      </c>
      <c r="F16" s="31">
        <v>132476.03</v>
      </c>
      <c r="G16" s="32"/>
      <c r="H16" s="32"/>
      <c r="I16" s="32"/>
      <c r="J16" s="33"/>
      <c r="K16" s="5">
        <v>371880.57</v>
      </c>
      <c r="L16" s="9">
        <v>1355046.25</v>
      </c>
      <c r="M16" s="9">
        <v>0</v>
      </c>
      <c r="N16" s="9">
        <v>0</v>
      </c>
      <c r="O16" s="18"/>
    </row>
    <row r="17" spans="1:19" s="1" customFormat="1" ht="28.5" customHeight="1" x14ac:dyDescent="0.2">
      <c r="A17" s="46"/>
      <c r="B17" s="52" t="s">
        <v>32</v>
      </c>
      <c r="C17" s="24" t="s">
        <v>10</v>
      </c>
      <c r="D17" s="24" t="s">
        <v>10</v>
      </c>
      <c r="E17" s="24" t="s">
        <v>11</v>
      </c>
      <c r="F17" s="24" t="s">
        <v>37</v>
      </c>
      <c r="G17" s="31" t="s">
        <v>31</v>
      </c>
      <c r="H17" s="36"/>
      <c r="I17" s="36"/>
      <c r="J17" s="37"/>
      <c r="K17" s="24" t="s">
        <v>26</v>
      </c>
      <c r="L17" s="24" t="s">
        <v>38</v>
      </c>
      <c r="M17" s="24" t="s">
        <v>35</v>
      </c>
      <c r="N17" s="24" t="s">
        <v>36</v>
      </c>
      <c r="O17" s="19" t="s">
        <v>10</v>
      </c>
    </row>
    <row r="18" spans="1:19" s="1" customFormat="1" ht="18.75" customHeight="1" x14ac:dyDescent="0.2">
      <c r="A18" s="46"/>
      <c r="B18" s="53"/>
      <c r="C18" s="34"/>
      <c r="D18" s="34"/>
      <c r="E18" s="25"/>
      <c r="F18" s="25"/>
      <c r="G18" s="13" t="s">
        <v>27</v>
      </c>
      <c r="H18" s="13" t="s">
        <v>28</v>
      </c>
      <c r="I18" s="13" t="s">
        <v>29</v>
      </c>
      <c r="J18" s="13" t="s">
        <v>30</v>
      </c>
      <c r="K18" s="25"/>
      <c r="L18" s="25"/>
      <c r="M18" s="25"/>
      <c r="N18" s="25"/>
      <c r="O18" s="20"/>
    </row>
    <row r="19" spans="1:19" s="1" customFormat="1" ht="25.5" customHeight="1" x14ac:dyDescent="0.2">
      <c r="A19" s="47"/>
      <c r="B19" s="54"/>
      <c r="C19" s="25"/>
      <c r="D19" s="25"/>
      <c r="E19" s="13">
        <v>1</v>
      </c>
      <c r="F19" s="14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1</v>
      </c>
      <c r="M19" s="13">
        <v>0</v>
      </c>
      <c r="N19" s="14">
        <v>0</v>
      </c>
      <c r="O19" s="21"/>
    </row>
    <row r="20" spans="1:19" s="1" customFormat="1" ht="37.5" customHeight="1" x14ac:dyDescent="0.2">
      <c r="A20" s="16" t="s">
        <v>20</v>
      </c>
      <c r="B20" s="40" t="s">
        <v>17</v>
      </c>
      <c r="C20" s="19" t="s">
        <v>39</v>
      </c>
      <c r="D20" s="7" t="s">
        <v>3</v>
      </c>
      <c r="E20" s="9">
        <v>0</v>
      </c>
      <c r="F20" s="22">
        <v>0</v>
      </c>
      <c r="G20" s="23"/>
      <c r="H20" s="23"/>
      <c r="I20" s="23"/>
      <c r="J20" s="23"/>
      <c r="K20" s="5">
        <v>0</v>
      </c>
      <c r="L20" s="5">
        <v>0</v>
      </c>
      <c r="M20" s="9">
        <v>0</v>
      </c>
      <c r="N20" s="9">
        <v>0</v>
      </c>
      <c r="O20" s="18" t="s">
        <v>15</v>
      </c>
    </row>
    <row r="21" spans="1:19" s="1" customFormat="1" ht="63.75" customHeight="1" x14ac:dyDescent="0.2">
      <c r="A21" s="16"/>
      <c r="B21" s="40"/>
      <c r="C21" s="35"/>
      <c r="D21" s="7" t="s">
        <v>4</v>
      </c>
      <c r="E21" s="9">
        <v>0</v>
      </c>
      <c r="F21" s="22">
        <v>0</v>
      </c>
      <c r="G21" s="23"/>
      <c r="H21" s="23"/>
      <c r="I21" s="23"/>
      <c r="J21" s="23"/>
      <c r="K21" s="5">
        <v>0</v>
      </c>
      <c r="L21" s="5">
        <v>0</v>
      </c>
      <c r="M21" s="9">
        <v>0</v>
      </c>
      <c r="N21" s="9">
        <v>0</v>
      </c>
      <c r="O21" s="18"/>
    </row>
    <row r="22" spans="1:19" s="1" customFormat="1" ht="17.25" customHeight="1" x14ac:dyDescent="0.2">
      <c r="A22" s="16"/>
      <c r="B22" s="18" t="s">
        <v>42</v>
      </c>
      <c r="C22" s="24" t="s">
        <v>10</v>
      </c>
      <c r="D22" s="24" t="s">
        <v>10</v>
      </c>
      <c r="E22" s="26" t="s">
        <v>11</v>
      </c>
      <c r="F22" s="26" t="s">
        <v>37</v>
      </c>
      <c r="G22" s="22" t="s">
        <v>31</v>
      </c>
      <c r="H22" s="23"/>
      <c r="I22" s="23"/>
      <c r="J22" s="23"/>
      <c r="K22" s="26" t="s">
        <v>26</v>
      </c>
      <c r="L22" s="26" t="s">
        <v>38</v>
      </c>
      <c r="M22" s="24" t="s">
        <v>35</v>
      </c>
      <c r="N22" s="24" t="s">
        <v>36</v>
      </c>
      <c r="O22" s="17" t="s">
        <v>10</v>
      </c>
    </row>
    <row r="23" spans="1:19" s="1" customFormat="1" ht="19.5" customHeight="1" x14ac:dyDescent="0.2">
      <c r="A23" s="16"/>
      <c r="B23" s="39"/>
      <c r="C23" s="34"/>
      <c r="D23" s="34"/>
      <c r="E23" s="27" t="e">
        <f>#REF!</f>
        <v>#REF!</v>
      </c>
      <c r="F23" s="27"/>
      <c r="G23" s="13" t="s">
        <v>27</v>
      </c>
      <c r="H23" s="13" t="s">
        <v>28</v>
      </c>
      <c r="I23" s="13" t="s">
        <v>29</v>
      </c>
      <c r="J23" s="13" t="s">
        <v>30</v>
      </c>
      <c r="K23" s="27"/>
      <c r="L23" s="27"/>
      <c r="M23" s="25"/>
      <c r="N23" s="25"/>
      <c r="O23" s="17"/>
    </row>
    <row r="24" spans="1:19" s="1" customFormat="1" ht="24" customHeight="1" x14ac:dyDescent="0.2">
      <c r="A24" s="16"/>
      <c r="B24" s="39"/>
      <c r="C24" s="25"/>
      <c r="D24" s="25"/>
      <c r="E24" s="13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3">
        <v>0</v>
      </c>
      <c r="N24" s="13">
        <v>0</v>
      </c>
      <c r="O24" s="17"/>
    </row>
    <row r="25" spans="1:19" s="1" customFormat="1" ht="24" customHeight="1" x14ac:dyDescent="0.2">
      <c r="A25" s="45" t="s">
        <v>43</v>
      </c>
      <c r="B25" s="40" t="s">
        <v>41</v>
      </c>
      <c r="C25" s="19" t="s">
        <v>39</v>
      </c>
      <c r="D25" s="7" t="s">
        <v>3</v>
      </c>
      <c r="E25" s="9">
        <f>SUM(E26)</f>
        <v>20000</v>
      </c>
      <c r="F25" s="22">
        <f>SUM(F26)</f>
        <v>20000</v>
      </c>
      <c r="G25" s="23"/>
      <c r="H25" s="23"/>
      <c r="I25" s="23"/>
      <c r="J25" s="23"/>
      <c r="K25" s="5">
        <v>0</v>
      </c>
      <c r="L25" s="5">
        <v>0</v>
      </c>
      <c r="M25" s="9">
        <v>0</v>
      </c>
      <c r="N25" s="9">
        <v>0</v>
      </c>
      <c r="O25" s="18" t="s">
        <v>15</v>
      </c>
    </row>
    <row r="26" spans="1:19" s="1" customFormat="1" ht="69" customHeight="1" x14ac:dyDescent="0.2">
      <c r="A26" s="46"/>
      <c r="B26" s="40"/>
      <c r="C26" s="35"/>
      <c r="D26" s="7" t="s">
        <v>4</v>
      </c>
      <c r="E26" s="9">
        <f>SUM(F26:N26)</f>
        <v>20000</v>
      </c>
      <c r="F26" s="22">
        <v>20000</v>
      </c>
      <c r="G26" s="23"/>
      <c r="H26" s="23"/>
      <c r="I26" s="23"/>
      <c r="J26" s="23"/>
      <c r="K26" s="5">
        <v>0</v>
      </c>
      <c r="L26" s="5">
        <v>0</v>
      </c>
      <c r="M26" s="9">
        <v>0</v>
      </c>
      <c r="N26" s="9">
        <v>0</v>
      </c>
      <c r="O26" s="18"/>
    </row>
    <row r="27" spans="1:19" s="1" customFormat="1" ht="24" customHeight="1" x14ac:dyDescent="0.2">
      <c r="A27" s="46"/>
      <c r="B27" s="18" t="s">
        <v>44</v>
      </c>
      <c r="C27" s="24" t="s">
        <v>10</v>
      </c>
      <c r="D27" s="24" t="s">
        <v>10</v>
      </c>
      <c r="E27" s="26" t="s">
        <v>11</v>
      </c>
      <c r="F27" s="26" t="s">
        <v>37</v>
      </c>
      <c r="G27" s="22" t="s">
        <v>31</v>
      </c>
      <c r="H27" s="23"/>
      <c r="I27" s="23"/>
      <c r="J27" s="23"/>
      <c r="K27" s="26" t="s">
        <v>26</v>
      </c>
      <c r="L27" s="26" t="s">
        <v>38</v>
      </c>
      <c r="M27" s="24" t="s">
        <v>35</v>
      </c>
      <c r="N27" s="24" t="s">
        <v>36</v>
      </c>
      <c r="O27" s="17" t="s">
        <v>10</v>
      </c>
    </row>
    <row r="28" spans="1:19" s="1" customFormat="1" ht="24" customHeight="1" x14ac:dyDescent="0.2">
      <c r="A28" s="46"/>
      <c r="B28" s="39"/>
      <c r="C28" s="34"/>
      <c r="D28" s="34"/>
      <c r="E28" s="27" t="e">
        <v>#REF!</v>
      </c>
      <c r="F28" s="27"/>
      <c r="G28" s="13" t="s">
        <v>27</v>
      </c>
      <c r="H28" s="13" t="s">
        <v>28</v>
      </c>
      <c r="I28" s="13" t="s">
        <v>29</v>
      </c>
      <c r="J28" s="13" t="s">
        <v>30</v>
      </c>
      <c r="K28" s="27"/>
      <c r="L28" s="27"/>
      <c r="M28" s="25"/>
      <c r="N28" s="25"/>
      <c r="O28" s="17"/>
    </row>
    <row r="29" spans="1:19" s="1" customFormat="1" ht="24" customHeight="1" x14ac:dyDescent="0.2">
      <c r="A29" s="47"/>
      <c r="B29" s="39"/>
      <c r="C29" s="25"/>
      <c r="D29" s="25"/>
      <c r="E29" s="13">
        <v>1</v>
      </c>
      <c r="F29" s="15">
        <v>1</v>
      </c>
      <c r="G29" s="15">
        <v>0</v>
      </c>
      <c r="H29" s="15">
        <v>0</v>
      </c>
      <c r="I29" s="15">
        <v>0</v>
      </c>
      <c r="J29" s="15">
        <v>1</v>
      </c>
      <c r="K29" s="15">
        <v>0</v>
      </c>
      <c r="L29" s="15">
        <v>0</v>
      </c>
      <c r="M29" s="13">
        <v>0</v>
      </c>
      <c r="N29" s="13">
        <v>0</v>
      </c>
      <c r="O29" s="17"/>
    </row>
    <row r="30" spans="1:19" s="1" customFormat="1" ht="42.75" customHeight="1" x14ac:dyDescent="0.2">
      <c r="A30" s="16" t="s">
        <v>23</v>
      </c>
      <c r="B30" s="18" t="s">
        <v>21</v>
      </c>
      <c r="C30" s="19" t="s">
        <v>39</v>
      </c>
      <c r="D30" s="7" t="s">
        <v>3</v>
      </c>
      <c r="E30" s="9">
        <v>0</v>
      </c>
      <c r="F30" s="22">
        <v>0</v>
      </c>
      <c r="G30" s="23"/>
      <c r="H30" s="23"/>
      <c r="I30" s="23"/>
      <c r="J30" s="23"/>
      <c r="K30" s="4">
        <v>0</v>
      </c>
      <c r="L30" s="4">
        <v>0</v>
      </c>
      <c r="M30" s="9">
        <v>0</v>
      </c>
      <c r="N30" s="9">
        <v>0</v>
      </c>
      <c r="O30" s="19" t="s">
        <v>10</v>
      </c>
    </row>
    <row r="31" spans="1:19" s="1" customFormat="1" ht="88.5" customHeight="1" x14ac:dyDescent="0.2">
      <c r="A31" s="44"/>
      <c r="B31" s="39"/>
      <c r="C31" s="21"/>
      <c r="D31" s="7" t="s">
        <v>4</v>
      </c>
      <c r="E31" s="9">
        <v>0</v>
      </c>
      <c r="F31" s="22">
        <v>0</v>
      </c>
      <c r="G31" s="23"/>
      <c r="H31" s="23"/>
      <c r="I31" s="23"/>
      <c r="J31" s="23"/>
      <c r="K31" s="4">
        <v>0</v>
      </c>
      <c r="L31" s="4">
        <v>0</v>
      </c>
      <c r="M31" s="9">
        <v>0</v>
      </c>
      <c r="N31" s="9">
        <v>0</v>
      </c>
      <c r="O31" s="21"/>
      <c r="S31" s="6" t="s">
        <v>1</v>
      </c>
    </row>
    <row r="32" spans="1:19" s="1" customFormat="1" ht="30" customHeight="1" x14ac:dyDescent="0.2">
      <c r="A32" s="41" t="s">
        <v>22</v>
      </c>
      <c r="B32" s="18" t="s">
        <v>25</v>
      </c>
      <c r="C32" s="19" t="s">
        <v>39</v>
      </c>
      <c r="D32" s="7" t="s">
        <v>3</v>
      </c>
      <c r="E32" s="9">
        <v>0</v>
      </c>
      <c r="F32" s="22">
        <v>0</v>
      </c>
      <c r="G32" s="23"/>
      <c r="H32" s="23"/>
      <c r="I32" s="23"/>
      <c r="J32" s="23"/>
      <c r="K32" s="4">
        <v>0</v>
      </c>
      <c r="L32" s="4">
        <v>0</v>
      </c>
      <c r="M32" s="9">
        <v>0</v>
      </c>
      <c r="N32" s="9">
        <v>0</v>
      </c>
      <c r="O32" s="18" t="s">
        <v>15</v>
      </c>
    </row>
    <row r="33" spans="1:15" s="1" customFormat="1" ht="84" customHeight="1" x14ac:dyDescent="0.2">
      <c r="A33" s="42"/>
      <c r="B33" s="39"/>
      <c r="C33" s="35"/>
      <c r="D33" s="7" t="s">
        <v>4</v>
      </c>
      <c r="E33" s="9">
        <v>0</v>
      </c>
      <c r="F33" s="22">
        <v>0</v>
      </c>
      <c r="G33" s="23"/>
      <c r="H33" s="23"/>
      <c r="I33" s="23"/>
      <c r="J33" s="23"/>
      <c r="K33" s="4">
        <v>0</v>
      </c>
      <c r="L33" s="4">
        <v>0</v>
      </c>
      <c r="M33" s="9">
        <v>0</v>
      </c>
      <c r="N33" s="9">
        <v>0</v>
      </c>
      <c r="O33" s="18"/>
    </row>
    <row r="34" spans="1:15" s="1" customFormat="1" ht="17.25" customHeight="1" x14ac:dyDescent="0.2">
      <c r="A34" s="42"/>
      <c r="B34" s="18" t="s">
        <v>33</v>
      </c>
      <c r="C34" s="24" t="s">
        <v>10</v>
      </c>
      <c r="D34" s="24" t="s">
        <v>10</v>
      </c>
      <c r="E34" s="26" t="s">
        <v>11</v>
      </c>
      <c r="F34" s="26" t="s">
        <v>37</v>
      </c>
      <c r="G34" s="22" t="s">
        <v>31</v>
      </c>
      <c r="H34" s="23"/>
      <c r="I34" s="23"/>
      <c r="J34" s="23"/>
      <c r="K34" s="26" t="s">
        <v>26</v>
      </c>
      <c r="L34" s="26" t="s">
        <v>38</v>
      </c>
      <c r="M34" s="24" t="s">
        <v>35</v>
      </c>
      <c r="N34" s="24" t="s">
        <v>36</v>
      </c>
      <c r="O34" s="17" t="s">
        <v>10</v>
      </c>
    </row>
    <row r="35" spans="1:15" s="1" customFormat="1" ht="23.25" customHeight="1" x14ac:dyDescent="0.2">
      <c r="A35" s="42"/>
      <c r="B35" s="39"/>
      <c r="C35" s="34"/>
      <c r="D35" s="34"/>
      <c r="E35" s="27">
        <f>E24</f>
        <v>0</v>
      </c>
      <c r="F35" s="27"/>
      <c r="G35" s="13" t="s">
        <v>27</v>
      </c>
      <c r="H35" s="13" t="s">
        <v>28</v>
      </c>
      <c r="I35" s="13" t="s">
        <v>29</v>
      </c>
      <c r="J35" s="13" t="s">
        <v>30</v>
      </c>
      <c r="K35" s="27"/>
      <c r="L35" s="27"/>
      <c r="M35" s="25"/>
      <c r="N35" s="25"/>
      <c r="O35" s="17"/>
    </row>
    <row r="36" spans="1:15" s="1" customFormat="1" ht="54.75" customHeight="1" x14ac:dyDescent="0.2">
      <c r="A36" s="43"/>
      <c r="B36" s="39"/>
      <c r="C36" s="25"/>
      <c r="D36" s="25"/>
      <c r="E36" s="13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3">
        <v>0</v>
      </c>
      <c r="N36" s="13">
        <v>0</v>
      </c>
      <c r="O36" s="17"/>
    </row>
    <row r="37" spans="1:15" s="1" customFormat="1" ht="29.25" customHeight="1" x14ac:dyDescent="0.2">
      <c r="A37" s="16"/>
      <c r="B37" s="38" t="s">
        <v>13</v>
      </c>
      <c r="C37" s="38"/>
      <c r="D37" s="7" t="s">
        <v>3</v>
      </c>
      <c r="E37" s="9">
        <f>SUM(F37:N37)</f>
        <v>5541191.8599999994</v>
      </c>
      <c r="F37" s="22">
        <f>SUM(F38:J39)</f>
        <v>431940.92000000004</v>
      </c>
      <c r="G37" s="22"/>
      <c r="H37" s="22"/>
      <c r="I37" s="22"/>
      <c r="J37" s="22"/>
      <c r="K37" s="4">
        <f>SUM(K38:K39)</f>
        <v>1100238.3700000001</v>
      </c>
      <c r="L37" s="4">
        <f>SUM(L38:L39)</f>
        <v>4009012.57</v>
      </c>
      <c r="M37" s="9">
        <f t="shared" ref="M37:N37" si="1">SUM(M38:M39)</f>
        <v>0</v>
      </c>
      <c r="N37" s="9">
        <f t="shared" si="1"/>
        <v>0</v>
      </c>
      <c r="O37" s="18"/>
    </row>
    <row r="38" spans="1:15" s="1" customFormat="1" ht="54" customHeight="1" x14ac:dyDescent="0.2">
      <c r="A38" s="16"/>
      <c r="B38" s="38"/>
      <c r="C38" s="38"/>
      <c r="D38" s="7" t="s">
        <v>40</v>
      </c>
      <c r="E38" s="9">
        <f>SUM(F38:N38)</f>
        <v>3641789.01</v>
      </c>
      <c r="F38" s="28">
        <f>F12</f>
        <v>259464.89</v>
      </c>
      <c r="G38" s="29"/>
      <c r="H38" s="29"/>
      <c r="I38" s="29"/>
      <c r="J38" s="30"/>
      <c r="K38" s="9">
        <f>K12</f>
        <v>728357.8</v>
      </c>
      <c r="L38" s="4">
        <f>L12</f>
        <v>2653966.3199999998</v>
      </c>
      <c r="M38" s="9">
        <v>0</v>
      </c>
      <c r="N38" s="9">
        <v>0</v>
      </c>
      <c r="O38" s="18"/>
    </row>
    <row r="39" spans="1:15" s="1" customFormat="1" ht="59.25" customHeight="1" x14ac:dyDescent="0.2">
      <c r="A39" s="16"/>
      <c r="B39" s="38"/>
      <c r="C39" s="38"/>
      <c r="D39" s="7" t="s">
        <v>4</v>
      </c>
      <c r="E39" s="9">
        <f>SUM(F39:N39)</f>
        <v>1899402.85</v>
      </c>
      <c r="F39" s="22">
        <f>F26+F13</f>
        <v>172476.03</v>
      </c>
      <c r="G39" s="23"/>
      <c r="H39" s="23"/>
      <c r="I39" s="23"/>
      <c r="J39" s="23"/>
      <c r="K39" s="4">
        <f>K26+K16</f>
        <v>371880.57</v>
      </c>
      <c r="L39" s="4">
        <f>L26+L16</f>
        <v>1355046.25</v>
      </c>
      <c r="M39" s="9">
        <v>0</v>
      </c>
      <c r="N39" s="9">
        <v>0</v>
      </c>
      <c r="O39" s="18"/>
    </row>
  </sheetData>
  <mergeCells count="101">
    <mergeCell ref="D8:D9"/>
    <mergeCell ref="F9:J9"/>
    <mergeCell ref="F10:J10"/>
    <mergeCell ref="F8:L8"/>
    <mergeCell ref="F12:J12"/>
    <mergeCell ref="O14:O16"/>
    <mergeCell ref="O25:O26"/>
    <mergeCell ref="F26:J26"/>
    <mergeCell ref="B27:B29"/>
    <mergeCell ref="C27:C29"/>
    <mergeCell ref="D27:D29"/>
    <mergeCell ref="E27:E28"/>
    <mergeCell ref="F27:F28"/>
    <mergeCell ref="G27:J27"/>
    <mergeCell ref="K27:K28"/>
    <mergeCell ref="L27:L28"/>
    <mergeCell ref="M27:M28"/>
    <mergeCell ref="N27:N28"/>
    <mergeCell ref="O27:O29"/>
    <mergeCell ref="O11:O13"/>
    <mergeCell ref="A32:A36"/>
    <mergeCell ref="A30:A31"/>
    <mergeCell ref="B25:B26"/>
    <mergeCell ref="C25:C26"/>
    <mergeCell ref="F25:J25"/>
    <mergeCell ref="A25:A29"/>
    <mergeCell ref="A22:A24"/>
    <mergeCell ref="H4:L4"/>
    <mergeCell ref="E17:E18"/>
    <mergeCell ref="F13:J13"/>
    <mergeCell ref="A5:O5"/>
    <mergeCell ref="A6:O6"/>
    <mergeCell ref="E8:E9"/>
    <mergeCell ref="O8:O9"/>
    <mergeCell ref="F11:J11"/>
    <mergeCell ref="A11:A13"/>
    <mergeCell ref="B11:B13"/>
    <mergeCell ref="C11:C13"/>
    <mergeCell ref="A8:A9"/>
    <mergeCell ref="B8:B9"/>
    <mergeCell ref="A14:A19"/>
    <mergeCell ref="B17:B19"/>
    <mergeCell ref="C17:C19"/>
    <mergeCell ref="C8:C9"/>
    <mergeCell ref="B37:C39"/>
    <mergeCell ref="B34:B36"/>
    <mergeCell ref="E34:E35"/>
    <mergeCell ref="B22:B24"/>
    <mergeCell ref="E22:E23"/>
    <mergeCell ref="F22:F23"/>
    <mergeCell ref="G22:J22"/>
    <mergeCell ref="B14:B16"/>
    <mergeCell ref="G34:J34"/>
    <mergeCell ref="C22:C24"/>
    <mergeCell ref="D22:D24"/>
    <mergeCell ref="B32:B33"/>
    <mergeCell ref="C32:C33"/>
    <mergeCell ref="B30:B31"/>
    <mergeCell ref="C30:C31"/>
    <mergeCell ref="B20:B21"/>
    <mergeCell ref="C20:C21"/>
    <mergeCell ref="D17:D19"/>
    <mergeCell ref="F15:J15"/>
    <mergeCell ref="F16:J16"/>
    <mergeCell ref="K22:K23"/>
    <mergeCell ref="F21:J21"/>
    <mergeCell ref="O22:O24"/>
    <mergeCell ref="L22:L23"/>
    <mergeCell ref="F33:J33"/>
    <mergeCell ref="C34:C36"/>
    <mergeCell ref="D34:D36"/>
    <mergeCell ref="C14:C16"/>
    <mergeCell ref="F17:F18"/>
    <mergeCell ref="G17:J17"/>
    <mergeCell ref="F14:J14"/>
    <mergeCell ref="L17:L18"/>
    <mergeCell ref="M34:M35"/>
    <mergeCell ref="A37:A39"/>
    <mergeCell ref="O34:O36"/>
    <mergeCell ref="O20:O21"/>
    <mergeCell ref="O17:O19"/>
    <mergeCell ref="A20:A21"/>
    <mergeCell ref="F30:J30"/>
    <mergeCell ref="M17:M18"/>
    <mergeCell ref="N17:N18"/>
    <mergeCell ref="M22:M23"/>
    <mergeCell ref="N22:N23"/>
    <mergeCell ref="L34:L35"/>
    <mergeCell ref="F39:J39"/>
    <mergeCell ref="F34:F35"/>
    <mergeCell ref="F32:J32"/>
    <mergeCell ref="O37:O39"/>
    <mergeCell ref="O30:O31"/>
    <mergeCell ref="F38:J38"/>
    <mergeCell ref="N34:N35"/>
    <mergeCell ref="O32:O33"/>
    <mergeCell ref="K17:K18"/>
    <mergeCell ref="F31:J31"/>
    <mergeCell ref="F20:J20"/>
    <mergeCell ref="K34:K35"/>
    <mergeCell ref="F37:J37"/>
  </mergeCells>
  <phoneticPr fontId="0" type="noConversion"/>
  <pageMargins left="0.78740157480314965" right="0.23622047244094491" top="0.74803149606299213" bottom="0.74803149606299213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Ковалевский И.Н.</cp:lastModifiedBy>
  <cp:lastPrinted>2026-01-22T07:37:46Z</cp:lastPrinted>
  <dcterms:created xsi:type="dcterms:W3CDTF">1996-10-08T23:32:33Z</dcterms:created>
  <dcterms:modified xsi:type="dcterms:W3CDTF">2026-01-22T07:47:19Z</dcterms:modified>
</cp:coreProperties>
</file>